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raboweb-my.sharepoint.com/personal/werner_nijbroek_rabobank_nl/Documents/_MPF/Mijn Documenten/RunningElst/"/>
    </mc:Choice>
  </mc:AlternateContent>
  <bookViews>
    <workbookView xWindow="0" yWindow="0" windowWidth="19150" windowHeight="8280" tabRatio="500"/>
  </bookViews>
  <sheets>
    <sheet name="Blad1" sheetId="1" r:id="rId1"/>
    <sheet name="Blad2" sheetId="2" r:id="rId2"/>
    <sheet name="Blad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" i="1" l="1"/>
  <c r="F33" i="1" l="1"/>
  <c r="B33" i="1"/>
  <c r="G17" i="1"/>
  <c r="C15" i="1"/>
  <c r="C12" i="1"/>
  <c r="C9" i="1"/>
  <c r="C8" i="1"/>
  <c r="G6" i="1"/>
  <c r="F5" i="1"/>
  <c r="F17" i="1" s="1"/>
  <c r="C5" i="1"/>
  <c r="C7" i="1" l="1"/>
  <c r="C14" i="1"/>
  <c r="C17" i="1"/>
</calcChain>
</file>

<file path=xl/sharedStrings.xml><?xml version="1.0" encoding="utf-8"?>
<sst xmlns="http://schemas.openxmlformats.org/spreadsheetml/2006/main" count="39" uniqueCount="23">
  <si>
    <t>Budget 2019/2020</t>
  </si>
  <si>
    <t>realisatie</t>
  </si>
  <si>
    <t>2019/2020</t>
  </si>
  <si>
    <t>uitgaven</t>
  </si>
  <si>
    <t>inkomsten</t>
  </si>
  <si>
    <t>trainers</t>
  </si>
  <si>
    <t>contributie (gem 12 jeugd/  135 volw)</t>
  </si>
  <si>
    <t>trainer materialen</t>
  </si>
  <si>
    <t>Sponsoring</t>
  </si>
  <si>
    <t>Parkloop bijdrage</t>
  </si>
  <si>
    <t>representatie</t>
  </si>
  <si>
    <t>kosten evenementen</t>
  </si>
  <si>
    <t>onvoorzien</t>
  </si>
  <si>
    <t>kosten parkloop</t>
  </si>
  <si>
    <t>resultaat</t>
  </si>
  <si>
    <t>parkloop saldo</t>
  </si>
  <si>
    <t>2020/2021</t>
  </si>
  <si>
    <t>contributie 6 jeugd/ 125 leden *</t>
  </si>
  <si>
    <t>Aflossing Obligatie HCOB</t>
  </si>
  <si>
    <t>bank,kvk, verzekering, webhosting</t>
  </si>
  <si>
    <t>huur/ verlichting/ veld HCOB</t>
  </si>
  <si>
    <t>* Door corona verwachten wij april 2020 en kwartaal 4 2020 geen contributie</t>
  </si>
  <si>
    <t>begroot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</si>
</sst>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0" fillId="0" borderId="0" xfId="0" applyNumberFormat="1"/>
    <xf numFmtId="0" fontId="0" fillId="0" borderId="0" xfId="0"/>
    <xf numFmtId="0" fontId="4" fillId="2" borderId="0" xfId="0" applyFont="1" applyFill="1"/>
    <xf numFmtId="3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8" zoomScaleNormal="100" workbookViewId="0">
      <selection activeCell="F33" sqref="F33"/>
    </sheetView>
  </sheetViews>
  <sheetFormatPr defaultRowHeight="14.5" x14ac:dyDescent="0.35"/>
  <cols>
    <col min="1" max="1" width="27.6328125"/>
    <col min="2" max="2" width="10.6328125"/>
    <col min="3" max="3" width="12.81640625"/>
    <col min="4" max="4" width="8.6328125"/>
    <col min="5" max="5" width="39.453125"/>
    <col min="6" max="6" width="11.08984375" customWidth="1"/>
    <col min="7" max="7" width="11.6328125"/>
    <col min="8" max="1024" width="8.6328125"/>
  </cols>
  <sheetData>
    <row r="1" spans="1:7" s="1" customFormat="1" ht="21" x14ac:dyDescent="0.5">
      <c r="A1" s="8" t="s">
        <v>0</v>
      </c>
      <c r="B1" s="8" t="s">
        <v>22</v>
      </c>
      <c r="C1" s="2" t="s">
        <v>1</v>
      </c>
      <c r="F1" s="8" t="s">
        <v>22</v>
      </c>
      <c r="G1" s="2" t="s">
        <v>1</v>
      </c>
    </row>
    <row r="3" spans="1:7" x14ac:dyDescent="0.35">
      <c r="A3" t="s">
        <v>2</v>
      </c>
    </row>
    <row r="4" spans="1:7" x14ac:dyDescent="0.35">
      <c r="A4" s="3" t="s">
        <v>3</v>
      </c>
      <c r="E4" s="4" t="s">
        <v>4</v>
      </c>
    </row>
    <row r="5" spans="1:7" x14ac:dyDescent="0.35">
      <c r="A5" t="s">
        <v>5</v>
      </c>
      <c r="B5" s="5">
        <v>15750</v>
      </c>
      <c r="C5" s="6">
        <f>11215.59-60-60-15-30-599.5</f>
        <v>10451.09</v>
      </c>
      <c r="E5" t="s">
        <v>6</v>
      </c>
      <c r="F5" s="5">
        <f>21660+750</f>
        <v>22410</v>
      </c>
      <c r="G5" s="5">
        <v>21353</v>
      </c>
    </row>
    <row r="6" spans="1:7" x14ac:dyDescent="0.35">
      <c r="A6" t="s">
        <v>7</v>
      </c>
      <c r="B6" s="5">
        <v>350</v>
      </c>
      <c r="C6" s="6">
        <v>0</v>
      </c>
      <c r="E6" t="s">
        <v>8</v>
      </c>
      <c r="F6" s="5">
        <v>450</v>
      </c>
      <c r="G6" s="5">
        <f>900+196.64</f>
        <v>1096.6399999999999</v>
      </c>
    </row>
    <row r="7" spans="1:7" x14ac:dyDescent="0.35">
      <c r="A7" t="s">
        <v>19</v>
      </c>
      <c r="B7" s="5">
        <v>350</v>
      </c>
      <c r="C7" s="6">
        <f>3837.29-C6-C8-C9-C11</f>
        <v>586.29</v>
      </c>
      <c r="E7" t="s">
        <v>9</v>
      </c>
      <c r="F7" s="5">
        <v>1200</v>
      </c>
      <c r="G7" s="5">
        <v>1134</v>
      </c>
    </row>
    <row r="8" spans="1:7" x14ac:dyDescent="0.35">
      <c r="A8" t="s">
        <v>10</v>
      </c>
      <c r="B8" s="5">
        <v>1920</v>
      </c>
      <c r="C8" s="6">
        <f>400+170+798+550</f>
        <v>1918</v>
      </c>
    </row>
    <row r="9" spans="1:7" x14ac:dyDescent="0.35">
      <c r="A9" t="s">
        <v>11</v>
      </c>
      <c r="B9" s="5">
        <v>1250</v>
      </c>
      <c r="C9" s="6">
        <f>112.5+181.5+650+314+75</f>
        <v>1333</v>
      </c>
    </row>
    <row r="10" spans="1:7" x14ac:dyDescent="0.35">
      <c r="A10" t="s">
        <v>20</v>
      </c>
      <c r="B10" s="5">
        <v>3240</v>
      </c>
      <c r="C10" s="6">
        <v>2430</v>
      </c>
    </row>
    <row r="11" spans="1:7" x14ac:dyDescent="0.35">
      <c r="A11" t="s">
        <v>12</v>
      </c>
      <c r="B11" s="5">
        <v>500</v>
      </c>
      <c r="C11" s="6">
        <v>0</v>
      </c>
    </row>
    <row r="12" spans="1:7" x14ac:dyDescent="0.35">
      <c r="A12" t="s">
        <v>13</v>
      </c>
      <c r="B12" s="5">
        <v>1500</v>
      </c>
      <c r="C12" s="6">
        <f>1017.77-59.95</f>
        <v>957.81999999999994</v>
      </c>
    </row>
    <row r="13" spans="1:7" x14ac:dyDescent="0.35">
      <c r="C13" s="7"/>
    </row>
    <row r="14" spans="1:7" x14ac:dyDescent="0.35">
      <c r="A14" t="s">
        <v>14</v>
      </c>
      <c r="B14" s="5">
        <v>-500</v>
      </c>
      <c r="C14" s="5">
        <f>G17-C5-C6-C7-C8-C9-C10-C11-C12-C15</f>
        <v>5731.4899999999989</v>
      </c>
    </row>
    <row r="15" spans="1:7" x14ac:dyDescent="0.35">
      <c r="A15" t="s">
        <v>15</v>
      </c>
      <c r="B15" s="5">
        <v>-300</v>
      </c>
      <c r="C15" s="5">
        <f>116+59.95</f>
        <v>175.95</v>
      </c>
    </row>
    <row r="17" spans="1:7" x14ac:dyDescent="0.35">
      <c r="B17" s="9">
        <f>B5+B6+B7+B8+B9+B10+B11+B14+B12+B15</f>
        <v>24060</v>
      </c>
      <c r="C17" s="9">
        <f>C5+C6+C7+C8+C9+C10+C11+C14+C12+C15</f>
        <v>23583.64</v>
      </c>
      <c r="F17" s="9">
        <f>SUM(F5:F13)</f>
        <v>24060</v>
      </c>
      <c r="G17" s="9">
        <f>SUM(G5:G13)</f>
        <v>23583.64</v>
      </c>
    </row>
    <row r="19" spans="1:7" x14ac:dyDescent="0.35">
      <c r="A19" t="s">
        <v>16</v>
      </c>
      <c r="G19" s="5"/>
    </row>
    <row r="20" spans="1:7" x14ac:dyDescent="0.35">
      <c r="A20" s="3" t="s">
        <v>3</v>
      </c>
      <c r="E20" s="4" t="s">
        <v>4</v>
      </c>
    </row>
    <row r="21" spans="1:7" x14ac:dyDescent="0.35">
      <c r="A21" t="s">
        <v>5</v>
      </c>
      <c r="B21" s="5">
        <v>9200</v>
      </c>
      <c r="E21" t="s">
        <v>17</v>
      </c>
      <c r="F21" s="5">
        <v>13220</v>
      </c>
    </row>
    <row r="22" spans="1:7" x14ac:dyDescent="0.35">
      <c r="A22" t="s">
        <v>7</v>
      </c>
      <c r="B22" s="5">
        <v>1000</v>
      </c>
      <c r="E22" t="s">
        <v>8</v>
      </c>
      <c r="F22" s="5">
        <v>450</v>
      </c>
    </row>
    <row r="23" spans="1:7" x14ac:dyDescent="0.35">
      <c r="A23" t="s">
        <v>19</v>
      </c>
      <c r="B23" s="5">
        <v>500</v>
      </c>
      <c r="E23" t="s">
        <v>18</v>
      </c>
      <c r="F23">
        <v>1000</v>
      </c>
    </row>
    <row r="24" spans="1:7" x14ac:dyDescent="0.35">
      <c r="A24" t="s">
        <v>10</v>
      </c>
      <c r="B24" s="5">
        <v>1000</v>
      </c>
      <c r="E24" t="s">
        <v>9</v>
      </c>
      <c r="F24" s="5">
        <v>0</v>
      </c>
    </row>
    <row r="25" spans="1:7" x14ac:dyDescent="0.35">
      <c r="A25" t="s">
        <v>11</v>
      </c>
      <c r="B25" s="5">
        <v>0</v>
      </c>
    </row>
    <row r="26" spans="1:7" x14ac:dyDescent="0.35">
      <c r="A26" t="s">
        <v>20</v>
      </c>
      <c r="B26" s="5">
        <v>2720</v>
      </c>
    </row>
    <row r="27" spans="1:7" x14ac:dyDescent="0.35">
      <c r="A27" t="s">
        <v>12</v>
      </c>
      <c r="B27" s="5">
        <v>250</v>
      </c>
      <c r="E27" t="s">
        <v>21</v>
      </c>
    </row>
    <row r="28" spans="1:7" x14ac:dyDescent="0.35">
      <c r="A28" t="s">
        <v>13</v>
      </c>
      <c r="B28" s="5">
        <v>0</v>
      </c>
    </row>
    <row r="30" spans="1:7" x14ac:dyDescent="0.35">
      <c r="A30" t="s">
        <v>14</v>
      </c>
      <c r="B30" s="5">
        <v>0</v>
      </c>
    </row>
    <row r="31" spans="1:7" x14ac:dyDescent="0.35">
      <c r="A31" t="s">
        <v>15</v>
      </c>
      <c r="B31" s="5">
        <v>0</v>
      </c>
    </row>
    <row r="33" spans="2:6" x14ac:dyDescent="0.35">
      <c r="B33" s="9">
        <f>B21+B22+B23+B24+B25+B26+B27+B30+B28+B31</f>
        <v>14670</v>
      </c>
      <c r="F33" s="9">
        <f>F21+F22+F23</f>
        <v>14670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5" x14ac:dyDescent="0.35"/>
  <cols>
    <col min="1" max="1025" width="8.632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5" x14ac:dyDescent="0.35"/>
  <cols>
    <col min="1" max="1025" width="8.632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F8CEC5BE9834B806C295E0F9F9393" ma:contentTypeVersion="13" ma:contentTypeDescription="Create a new document." ma:contentTypeScope="" ma:versionID="82bed73b359487a66f70789738f6220a">
  <xsd:schema xmlns:xsd="http://www.w3.org/2001/XMLSchema" xmlns:xs="http://www.w3.org/2001/XMLSchema" xmlns:p="http://schemas.microsoft.com/office/2006/metadata/properties" xmlns:ns3="50142f23-7321-4553-b2a8-62fce60b53b5" xmlns:ns4="3c65e5b2-c78a-46eb-9fd9-fd3b8028053f" targetNamespace="http://schemas.microsoft.com/office/2006/metadata/properties" ma:root="true" ma:fieldsID="a1bc0a46d8734cfa41942cd59dee234b" ns3:_="" ns4:_="">
    <xsd:import namespace="50142f23-7321-4553-b2a8-62fce60b53b5"/>
    <xsd:import namespace="3c65e5b2-c78a-46eb-9fd9-fd3b802805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42f23-7321-4553-b2a8-62fce60b53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e5b2-c78a-46eb-9fd9-fd3b80280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2A6D2-BF93-4A26-B836-4CAC90D54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42f23-7321-4553-b2a8-62fce60b53b5"/>
    <ds:schemaRef ds:uri="3c65e5b2-c78a-46eb-9fd9-fd3b80280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F39C7-0686-4FF0-B33D-F0C6B61F5E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4282EF-8590-4475-B00C-BF6507F52DA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50142f23-7321-4553-b2a8-62fce60b53b5"/>
    <ds:schemaRef ds:uri="http://purl.org/dc/elements/1.1/"/>
    <ds:schemaRef ds:uri="3c65e5b2-c78a-46eb-9fd9-fd3b802805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Bunzl Outsourcing Services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Nijbroek, WGM (Werner)</cp:lastModifiedBy>
  <cp:revision>0</cp:revision>
  <cp:lastPrinted>2020-11-06T15:49:47Z</cp:lastPrinted>
  <dcterms:created xsi:type="dcterms:W3CDTF">2013-06-19T09:52:11Z</dcterms:created>
  <dcterms:modified xsi:type="dcterms:W3CDTF">2020-11-15T15:23:34Z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Bunzl Outsourcing Services BV</vt:lpwstr>
  </property>
  <property fmtid="{D5CDD505-2E9C-101B-9397-08002B2CF9AE}" pid="4" name="ContentTypeId">
    <vt:lpwstr>0x01010047BF8CEC5BE9834B806C295E0F9F9393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